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90" windowWidth="17250" windowHeight="9780"/>
  </bookViews>
  <sheets>
    <sheet name="Total Knee &amp; Hip Replacement" sheetId="3" r:id="rId1"/>
    <sheet name="Open Heart Surgery" sheetId="4" r:id="rId2"/>
    <sheet name="Abdominal Hysterectomy" sheetId="5" r:id="rId3"/>
    <sheet name="Annual Illnesses" sheetId="6" r:id="rId4"/>
  </sheets>
  <calcPr calcId="162913"/>
</workbook>
</file>

<file path=xl/calcChain.xml><?xml version="1.0" encoding="utf-8"?>
<calcChain xmlns="http://schemas.openxmlformats.org/spreadsheetml/2006/main">
  <c r="F6" i="6" l="1"/>
  <c r="F7" i="6" s="1"/>
  <c r="D6" i="6"/>
  <c r="D7" i="6" s="1"/>
  <c r="F5" i="6"/>
  <c r="D5" i="6"/>
</calcChain>
</file>

<file path=xl/sharedStrings.xml><?xml version="1.0" encoding="utf-8"?>
<sst xmlns="http://schemas.openxmlformats.org/spreadsheetml/2006/main" count="187" uniqueCount="83">
  <si>
    <t>Deductible</t>
  </si>
  <si>
    <t>Coinsurance</t>
  </si>
  <si>
    <t>OOPM</t>
  </si>
  <si>
    <t>Member pays 5%</t>
  </si>
  <si>
    <t>Member pays 10%</t>
  </si>
  <si>
    <t>Total Paid</t>
  </si>
  <si>
    <t>Cost Sharing Features</t>
  </si>
  <si>
    <t>YES</t>
  </si>
  <si>
    <r>
      <rPr>
        <b/>
        <sz val="11"/>
        <color theme="1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>/$400*</t>
    </r>
  </si>
  <si>
    <r>
      <rPr>
        <b/>
        <sz val="11"/>
        <color theme="1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>/$2000**</t>
    </r>
  </si>
  <si>
    <r>
      <t xml:space="preserve">CURRENT                         </t>
    </r>
    <r>
      <rPr>
        <b/>
        <u/>
        <sz val="11"/>
        <color theme="1"/>
        <rFont val="Calibri"/>
        <family val="2"/>
        <scheme val="minor"/>
      </rPr>
      <t xml:space="preserve"> IN NETWORK</t>
    </r>
  </si>
  <si>
    <t>Procedure/Services</t>
  </si>
  <si>
    <t>PCP Copay</t>
  </si>
  <si>
    <t>YOU WILL PAY</t>
  </si>
  <si>
    <t>Specialist Copay</t>
  </si>
  <si>
    <r>
      <rPr>
        <b/>
        <sz val="11"/>
        <color rgb="FFFF0000"/>
        <rFont val="Calibri"/>
        <family val="2"/>
        <scheme val="minor"/>
      </rPr>
      <t>$350</t>
    </r>
    <r>
      <rPr>
        <sz val="11"/>
        <color rgb="FFFF0000"/>
        <rFont val="Calibri"/>
        <family val="2"/>
        <scheme val="minor"/>
      </rPr>
      <t>/$700</t>
    </r>
  </si>
  <si>
    <r>
      <rPr>
        <b/>
        <sz val="11"/>
        <color rgb="FFFF0000"/>
        <rFont val="Calibri"/>
        <family val="2"/>
        <scheme val="minor"/>
      </rPr>
      <t>$2000</t>
    </r>
    <r>
      <rPr>
        <sz val="11"/>
        <color rgb="FFFF0000"/>
        <rFont val="Calibri"/>
        <family val="2"/>
        <scheme val="minor"/>
      </rPr>
      <t>/$4000</t>
    </r>
  </si>
  <si>
    <t>https://healthcarebluebook.com/page_ProcedureDetails.aspx?cftid=31&amp;g=Total%20Knee%20Replacement&amp;directsearch=true</t>
  </si>
  <si>
    <t xml:space="preserve"> *Copays do not apply to deductible or OOPM</t>
  </si>
  <si>
    <t>** Deductibles do not apply to OOPM</t>
  </si>
  <si>
    <t>YOU NOW PAY</t>
  </si>
  <si>
    <t>https://healthcarebluebook.com/page_ProcedureDetails.aspx?cftId=603&amp;g=Aortic+Valve+Replacement+with+Bypass</t>
  </si>
  <si>
    <t>https://healthcarebluebook.com/page_ProcedureDetails.aspx?cftId=102&amp;g=Total+Abdominal+Hysterectomy</t>
  </si>
  <si>
    <r>
      <t xml:space="preserve">CBG TA                     01/01/2019              </t>
    </r>
    <r>
      <rPr>
        <b/>
        <u/>
        <sz val="11"/>
        <color rgb="FFFF0000"/>
        <rFont val="Calibri"/>
        <family val="2"/>
        <scheme val="minor"/>
      </rPr>
      <t>IN NETWORK</t>
    </r>
  </si>
  <si>
    <t>MEMBER</t>
  </si>
  <si>
    <t>SPOUSE</t>
  </si>
  <si>
    <t>https://healthcarebluebook.com/page_ProcedureDetails.aspx?cftid=28&amp;g=Total%20Hip%20Replacement&amp;directsearch=true</t>
  </si>
  <si>
    <t>Out of Pocket Maximum</t>
  </si>
  <si>
    <t>NOT YET MET  ($405.20 to Max)</t>
  </si>
  <si>
    <t>NOT YET MET  ($825.40 to Max)</t>
  </si>
  <si>
    <t xml:space="preserve">Total Knee Replacement           Omaha, NE  </t>
  </si>
  <si>
    <t xml:space="preserve">Open Heart Bypass Surgery                Richmond, VA     </t>
  </si>
  <si>
    <t xml:space="preserve">Total Hip Replacement          Omaha, NE   </t>
  </si>
  <si>
    <r>
      <t xml:space="preserve">Surgery   </t>
    </r>
    <r>
      <rPr>
        <b/>
        <sz val="11"/>
        <color theme="1"/>
        <rFont val="Calibri"/>
        <family val="2"/>
        <scheme val="minor"/>
      </rPr>
      <t>$1998</t>
    </r>
    <r>
      <rPr>
        <sz val="11"/>
        <color theme="1"/>
        <rFont val="Calibri"/>
        <family val="2"/>
        <scheme val="minor"/>
      </rPr>
      <t xml:space="preserve">       Facility fees  </t>
    </r>
    <r>
      <rPr>
        <b/>
        <sz val="11"/>
        <color theme="1"/>
        <rFont val="Calibri"/>
        <family val="2"/>
        <scheme val="minor"/>
      </rPr>
      <t xml:space="preserve">$8897       </t>
    </r>
    <r>
      <rPr>
        <sz val="11"/>
        <color theme="1"/>
        <rFont val="Calibri"/>
        <family val="2"/>
        <scheme val="minor"/>
      </rPr>
      <t>Anesthesia fees</t>
    </r>
    <r>
      <rPr>
        <b/>
        <sz val="11"/>
        <color theme="1"/>
        <rFont val="Calibri"/>
        <family val="2"/>
        <scheme val="minor"/>
      </rPr>
      <t xml:space="preserve"> $1201   Total $12,096</t>
    </r>
  </si>
  <si>
    <t xml:space="preserve">Abdominal Hystorectomy      Houston, TX             </t>
  </si>
  <si>
    <r>
      <t xml:space="preserve">Pre-op Out Patient physical therapy
After </t>
    </r>
    <r>
      <rPr>
        <b/>
        <sz val="11"/>
        <color theme="1"/>
        <rFont val="Calibri"/>
        <family val="2"/>
        <scheme val="minor"/>
      </rPr>
      <t>1 Primary Care visit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$20</t>
    </r>
    <r>
      <rPr>
        <sz val="11"/>
        <color theme="1"/>
        <rFont val="Calibri"/>
        <family val="2"/>
        <scheme val="minor"/>
      </rPr>
      <t xml:space="preserve"> Copay per session
</t>
    </r>
    <r>
      <rPr>
        <b/>
        <sz val="11"/>
        <color theme="1"/>
        <rFont val="Calibri"/>
        <family val="2"/>
        <scheme val="minor"/>
      </rPr>
      <t>5 sessions</t>
    </r>
  </si>
  <si>
    <r>
      <t xml:space="preserve">MRIs:  </t>
    </r>
    <r>
      <rPr>
        <b/>
        <sz val="11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
Surgery   </t>
    </r>
    <r>
      <rPr>
        <b/>
        <sz val="11"/>
        <color theme="1"/>
        <rFont val="Calibri"/>
        <family val="2"/>
        <scheme val="minor"/>
      </rPr>
      <t>$3,021</t>
    </r>
    <r>
      <rPr>
        <sz val="11"/>
        <color theme="1"/>
        <rFont val="Calibri"/>
        <family val="2"/>
        <scheme val="minor"/>
      </rPr>
      <t xml:space="preserve">             Facility fees  </t>
    </r>
    <r>
      <rPr>
        <b/>
        <sz val="11"/>
        <color theme="1"/>
        <rFont val="Calibri"/>
        <family val="2"/>
        <scheme val="minor"/>
      </rPr>
      <t xml:space="preserve">$21,016    </t>
    </r>
    <r>
      <rPr>
        <sz val="11"/>
        <color theme="1"/>
        <rFont val="Calibri"/>
        <family val="2"/>
        <scheme val="minor"/>
      </rPr>
      <t>Anesthesia fees</t>
    </r>
    <r>
      <rPr>
        <b/>
        <sz val="11"/>
        <color theme="1"/>
        <rFont val="Calibri"/>
        <family val="2"/>
        <scheme val="minor"/>
      </rPr>
      <t xml:space="preserve"> $812      Total $25,849</t>
    </r>
  </si>
  <si>
    <r>
      <t xml:space="preserve">Pre-Surgery Drugs
</t>
    </r>
    <r>
      <rPr>
        <b/>
        <sz val="11"/>
        <color theme="1"/>
        <rFont val="Calibri"/>
        <family val="2"/>
        <scheme val="minor"/>
      </rPr>
      <t>4 30-day Scripts (2 brand form, 2 generic)</t>
    </r>
  </si>
  <si>
    <r>
      <t xml:space="preserve">Post-Surgery Drugs
</t>
    </r>
    <r>
      <rPr>
        <b/>
        <sz val="11"/>
        <color theme="1"/>
        <rFont val="Calibri"/>
        <family val="2"/>
        <scheme val="minor"/>
      </rPr>
      <t>3 30-day Scripts (1 brand form, 2 generic)</t>
    </r>
  </si>
  <si>
    <t>$5
$25</t>
  </si>
  <si>
    <t>$10
$30</t>
  </si>
  <si>
    <t>PCP Copay
(Physical Therapy + Office Visit)</t>
  </si>
  <si>
    <r>
      <t xml:space="preserve">$1000 </t>
    </r>
    <r>
      <rPr>
        <sz val="11"/>
        <rFont val="Calibri"/>
        <family val="2"/>
        <scheme val="minor"/>
      </rPr>
      <t>($1282.45)</t>
    </r>
  </si>
  <si>
    <r>
      <t xml:space="preserve">$1000 </t>
    </r>
    <r>
      <rPr>
        <sz val="11"/>
        <rFont val="Calibri"/>
        <family val="2"/>
        <scheme val="minor"/>
      </rPr>
      <t>($1285.20)</t>
    </r>
  </si>
  <si>
    <t>$2,000 ($2549.90)</t>
  </si>
  <si>
    <t>$2,000 ($2555.40)</t>
  </si>
  <si>
    <r>
      <t xml:space="preserve">MRIs: </t>
    </r>
    <r>
      <rPr>
        <b/>
        <sz val="11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
Surgery   </t>
    </r>
    <r>
      <rPr>
        <b/>
        <sz val="11"/>
        <color theme="1"/>
        <rFont val="Calibri"/>
        <family val="2"/>
        <scheme val="minor"/>
      </rPr>
      <t>$3,023</t>
    </r>
    <r>
      <rPr>
        <sz val="11"/>
        <color theme="1"/>
        <rFont val="Calibri"/>
        <family val="2"/>
        <scheme val="minor"/>
      </rPr>
      <t xml:space="preserve">             Facility fees  </t>
    </r>
    <r>
      <rPr>
        <b/>
        <sz val="11"/>
        <color theme="1"/>
        <rFont val="Calibri"/>
        <family val="2"/>
        <scheme val="minor"/>
      </rPr>
      <t xml:space="preserve">$21,016    </t>
    </r>
    <r>
      <rPr>
        <sz val="11"/>
        <color theme="1"/>
        <rFont val="Calibri"/>
        <family val="2"/>
        <scheme val="minor"/>
      </rPr>
      <t>Anesthesia fees</t>
    </r>
    <r>
      <rPr>
        <b/>
        <sz val="11"/>
        <color theme="1"/>
        <rFont val="Calibri"/>
        <family val="2"/>
        <scheme val="minor"/>
      </rPr>
      <t xml:space="preserve"> $865    Total $24,904</t>
    </r>
  </si>
  <si>
    <r>
      <rPr>
        <b/>
        <sz val="11"/>
        <color theme="1"/>
        <rFont val="Calibri"/>
        <family val="2"/>
        <scheme val="minor"/>
      </rPr>
      <t>Total for Both Procedures
Now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$3,650</t>
    </r>
  </si>
  <si>
    <r>
      <t>Pre-Surgery Drugs
6</t>
    </r>
    <r>
      <rPr>
        <b/>
        <sz val="11"/>
        <color theme="1"/>
        <rFont val="Calibri"/>
        <family val="2"/>
        <scheme val="minor"/>
      </rPr>
      <t xml:space="preserve"> 30-day Scripts (2 brand form, 4 generic)</t>
    </r>
  </si>
  <si>
    <t>Primary Care Copay
Specialist Copay</t>
  </si>
  <si>
    <t>$20
$35</t>
  </si>
  <si>
    <t>$25
$40</t>
  </si>
  <si>
    <t>Initial consultation
1 Primary Care visit
2 Specialist visits</t>
  </si>
  <si>
    <r>
      <t xml:space="preserve">MRIs:  </t>
    </r>
    <r>
      <rPr>
        <b/>
        <sz val="11"/>
        <color theme="1"/>
        <rFont val="Calibri"/>
        <family val="2"/>
        <scheme val="minor"/>
      </rPr>
      <t>$2,000</t>
    </r>
    <r>
      <rPr>
        <sz val="11"/>
        <color theme="1"/>
        <rFont val="Calibri"/>
        <family val="2"/>
        <scheme val="minor"/>
      </rPr>
      <t xml:space="preserve">
Surgery   </t>
    </r>
    <r>
      <rPr>
        <b/>
        <sz val="11"/>
        <color theme="1"/>
        <rFont val="Calibri"/>
        <family val="2"/>
        <scheme val="minor"/>
      </rPr>
      <t>$4,390</t>
    </r>
    <r>
      <rPr>
        <sz val="11"/>
        <color theme="1"/>
        <rFont val="Calibri"/>
        <family val="2"/>
        <scheme val="minor"/>
      </rPr>
      <t xml:space="preserve">           Facility fees  </t>
    </r>
    <r>
      <rPr>
        <b/>
        <sz val="11"/>
        <color theme="1"/>
        <rFont val="Calibri"/>
        <family val="2"/>
        <scheme val="minor"/>
      </rPr>
      <t xml:space="preserve">$39,356      </t>
    </r>
    <r>
      <rPr>
        <sz val="11"/>
        <color theme="1"/>
        <rFont val="Calibri"/>
        <family val="2"/>
        <scheme val="minor"/>
      </rPr>
      <t>Anesthesia fees</t>
    </r>
    <r>
      <rPr>
        <b/>
        <sz val="11"/>
        <color theme="1"/>
        <rFont val="Calibri"/>
        <family val="2"/>
        <scheme val="minor"/>
      </rPr>
      <t xml:space="preserve"> $2729   Total $48,475 </t>
    </r>
  </si>
  <si>
    <r>
      <t xml:space="preserve">$1000 </t>
    </r>
    <r>
      <rPr>
        <sz val="11"/>
        <rFont val="Calibri"/>
        <family val="2"/>
        <scheme val="minor"/>
      </rPr>
      <t>($2413.75)</t>
    </r>
  </si>
  <si>
    <t>$2,000 ($4812.50)</t>
  </si>
  <si>
    <t>Initial consultation
1 Primary Care visit
1 Specialist visit</t>
  </si>
  <si>
    <r>
      <t>Pre-Surgery Drugs
1</t>
    </r>
    <r>
      <rPr>
        <b/>
        <sz val="11"/>
        <color theme="1"/>
        <rFont val="Calibri"/>
        <family val="2"/>
        <scheme val="minor"/>
      </rPr>
      <t xml:space="preserve"> 30-day Script (generic)</t>
    </r>
  </si>
  <si>
    <r>
      <t>Post-Surgery Drugs
2</t>
    </r>
    <r>
      <rPr>
        <b/>
        <sz val="11"/>
        <color theme="1"/>
        <rFont val="Calibri"/>
        <family val="2"/>
        <scheme val="minor"/>
      </rPr>
      <t xml:space="preserve"> 90-day Scripts (1 brand form, 1 generic)</t>
    </r>
  </si>
  <si>
    <t>$5
$50</t>
  </si>
  <si>
    <t>$10
$60</t>
  </si>
  <si>
    <t>Post-Op consultations
3 Specialist visits</t>
  </si>
  <si>
    <r>
      <t xml:space="preserve">Post-op Out Patient physical therapy          PCP Copay per session  </t>
    </r>
    <r>
      <rPr>
        <b/>
        <sz val="11"/>
        <color theme="1"/>
        <rFont val="Calibri"/>
        <family val="2"/>
        <scheme val="minor"/>
      </rPr>
      <t>25 sessions</t>
    </r>
  </si>
  <si>
    <t>Post-Op consultations
6 Specialist visits</t>
  </si>
  <si>
    <r>
      <t xml:space="preserve">Post-op Out Patient physical therapy
PCP Copay per session
</t>
    </r>
    <r>
      <rPr>
        <b/>
        <sz val="11"/>
        <color theme="1"/>
        <rFont val="Calibri"/>
        <family val="2"/>
        <scheme val="minor"/>
      </rPr>
      <t>10 sessions</t>
    </r>
  </si>
  <si>
    <t>Post-Op consultations
4 Specialist visits</t>
  </si>
  <si>
    <t>Lead-Up consultations
2 Specialist visits</t>
  </si>
  <si>
    <r>
      <t xml:space="preserve">Pre-op Out Patient physical therapy
After </t>
    </r>
    <r>
      <rPr>
        <b/>
        <sz val="11"/>
        <color theme="1"/>
        <rFont val="Calibri"/>
        <family val="2"/>
        <scheme val="minor"/>
      </rPr>
      <t>1 Primary Care visit</t>
    </r>
    <r>
      <rPr>
        <sz val="11"/>
        <color theme="1"/>
        <rFont val="Calibri"/>
        <family val="2"/>
        <scheme val="minor"/>
      </rPr>
      <t xml:space="preserve">
PCP Copay per session
</t>
    </r>
    <r>
      <rPr>
        <b/>
        <sz val="11"/>
        <color theme="1"/>
        <rFont val="Calibri"/>
        <family val="2"/>
        <scheme val="minor"/>
      </rPr>
      <t>5 sessions</t>
    </r>
  </si>
  <si>
    <t>Primary Care Copay</t>
  </si>
  <si>
    <r>
      <rPr>
        <u/>
        <sz val="11"/>
        <color theme="1"/>
        <rFont val="Calibri"/>
        <family val="2"/>
        <scheme val="minor"/>
      </rPr>
      <t>Mail Order</t>
    </r>
    <r>
      <rPr>
        <sz val="11"/>
        <color theme="1"/>
        <rFont val="Calibri"/>
        <family val="2"/>
        <scheme val="minor"/>
      </rPr>
      <t xml:space="preserve">
Generic Copay
Brand Form. Copay</t>
    </r>
  </si>
  <si>
    <r>
      <rPr>
        <u/>
        <sz val="11"/>
        <color theme="1"/>
        <rFont val="Calibri"/>
        <family val="2"/>
        <scheme val="minor"/>
      </rPr>
      <t>Retail</t>
    </r>
    <r>
      <rPr>
        <sz val="11"/>
        <color theme="1"/>
        <rFont val="Calibri"/>
        <family val="2"/>
        <scheme val="minor"/>
      </rPr>
      <t xml:space="preserve">
Generic Copay
Brand Form. Copay</t>
    </r>
  </si>
  <si>
    <r>
      <rPr>
        <u/>
        <sz val="11"/>
        <color theme="1"/>
        <rFont val="Calibri"/>
        <family val="2"/>
        <scheme val="minor"/>
      </rPr>
      <t>Retail</t>
    </r>
    <r>
      <rPr>
        <sz val="11"/>
        <color theme="1"/>
        <rFont val="Calibri"/>
        <family val="2"/>
        <scheme val="minor"/>
      </rPr>
      <t xml:space="preserve">
Generic Copay</t>
    </r>
  </si>
  <si>
    <r>
      <t xml:space="preserve">Total for Both Procedures
01/01/2019
</t>
    </r>
    <r>
      <rPr>
        <b/>
        <u/>
        <sz val="11"/>
        <color rgb="FFFF0000"/>
        <rFont val="Calibri"/>
        <family val="2"/>
        <scheme val="minor"/>
      </rPr>
      <t>$6,240</t>
    </r>
  </si>
  <si>
    <t>4 Primary Care visits</t>
  </si>
  <si>
    <t>2 Specialist visits</t>
  </si>
  <si>
    <t>Deductible &amp; Coinsurance</t>
  </si>
  <si>
    <t xml:space="preserve">Diagnositic Tests $540
</t>
  </si>
  <si>
    <t>$350 + 10%</t>
  </si>
  <si>
    <t>$200 + 5%</t>
  </si>
  <si>
    <t>Three minor conditions for a family during the year: Bronchitis, Stomach Pain, and Earache with Sore Throat
Anywhere, USA</t>
  </si>
  <si>
    <r>
      <t>Prescription Drugs
7</t>
    </r>
    <r>
      <rPr>
        <b/>
        <sz val="11"/>
        <color theme="1"/>
        <rFont val="Calibri"/>
        <family val="2"/>
        <scheme val="minor"/>
      </rPr>
      <t xml:space="preserve"> 30-day Script (2 brand form., 5 generic)</t>
    </r>
  </si>
  <si>
    <r>
      <t xml:space="preserve">CBG TA                     
01/01/2019              
</t>
    </r>
    <r>
      <rPr>
        <b/>
        <u/>
        <sz val="11"/>
        <color rgb="FFFF0000"/>
        <rFont val="Calibri"/>
        <family val="2"/>
        <scheme val="minor"/>
      </rPr>
      <t>IN NETWORK</t>
    </r>
  </si>
  <si>
    <r>
      <t xml:space="preserve">CURRENT                         </t>
    </r>
    <r>
      <rPr>
        <b/>
        <u/>
        <sz val="11"/>
        <color theme="1"/>
        <rFont val="Calibri"/>
        <family val="2"/>
        <scheme val="minor"/>
      </rPr>
      <t xml:space="preserve"> 
IN NETWORK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</si>
</sst>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8" fontId="0" fillId="0" borderId="0" xfId="0" applyNumberFormat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  <xf numFmtId="15" fontId="4" fillId="0" borderId="0" xfId="0" applyNumberFormat="1" applyFont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 wrapText="1"/>
    </xf>
    <xf numFmtId="6" fontId="4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6" fontId="0" fillId="0" borderId="0" xfId="0" applyNumberFormat="1" applyAlignment="1">
      <alignment horizontal="center" vertical="center" wrapText="1"/>
    </xf>
    <xf numFmtId="6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6" fontId="4" fillId="0" borderId="0" xfId="0" quotePrefix="1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85" zoomScaleNormal="85" workbookViewId="0">
      <selection activeCell="E2" sqref="E2"/>
    </sheetView>
  </sheetViews>
  <sheetFormatPr defaultRowHeight="15" x14ac:dyDescent="0.25"/>
  <cols>
    <col min="1" max="1" width="23.140625" customWidth="1"/>
    <col min="2" max="6" width="18.140625" customWidth="1"/>
    <col min="7" max="8" width="19.85546875" customWidth="1"/>
    <col min="9" max="9" width="23.28515625" customWidth="1"/>
    <col min="10" max="14" width="18.140625" customWidth="1"/>
  </cols>
  <sheetData>
    <row r="1" spans="1:16" ht="63.75" customHeight="1" x14ac:dyDescent="0.25">
      <c r="A1" s="10" t="s">
        <v>30</v>
      </c>
      <c r="B1" s="10" t="s">
        <v>24</v>
      </c>
      <c r="D1" s="5"/>
      <c r="E1" s="1"/>
      <c r="F1" s="1"/>
      <c r="G1" s="1"/>
      <c r="H1" s="1"/>
      <c r="I1" s="10" t="s">
        <v>32</v>
      </c>
      <c r="J1" s="10" t="s">
        <v>25</v>
      </c>
      <c r="L1" s="5"/>
      <c r="M1" s="1"/>
      <c r="N1" s="1"/>
      <c r="O1" s="11"/>
      <c r="P1" s="5"/>
    </row>
    <row r="2" spans="1:16" ht="48.75" customHeight="1" x14ac:dyDescent="0.25">
      <c r="A2" s="10" t="s">
        <v>11</v>
      </c>
      <c r="B2" s="10" t="s">
        <v>6</v>
      </c>
      <c r="C2" s="10" t="s">
        <v>82</v>
      </c>
      <c r="D2" s="10" t="s">
        <v>20</v>
      </c>
      <c r="E2" s="19" t="s">
        <v>81</v>
      </c>
      <c r="F2" s="15" t="s">
        <v>13</v>
      </c>
      <c r="G2" s="5"/>
      <c r="H2" s="5"/>
      <c r="I2" s="10" t="s">
        <v>11</v>
      </c>
      <c r="J2" s="10" t="s">
        <v>6</v>
      </c>
      <c r="K2" s="10" t="s">
        <v>10</v>
      </c>
      <c r="L2" s="10" t="s">
        <v>20</v>
      </c>
      <c r="M2" s="19" t="s">
        <v>23</v>
      </c>
      <c r="N2" s="15" t="s">
        <v>13</v>
      </c>
      <c r="O2" s="11"/>
      <c r="P2" s="5"/>
    </row>
    <row r="3" spans="1:16" ht="80.25" customHeight="1" x14ac:dyDescent="0.25">
      <c r="A3" s="13" t="s">
        <v>35</v>
      </c>
      <c r="B3" s="6" t="s">
        <v>41</v>
      </c>
      <c r="C3" s="4">
        <v>20</v>
      </c>
      <c r="D3" s="4">
        <v>120</v>
      </c>
      <c r="E3" s="16">
        <v>25</v>
      </c>
      <c r="F3" s="16">
        <v>150</v>
      </c>
      <c r="G3" s="4"/>
      <c r="H3" s="5"/>
      <c r="I3" s="13" t="s">
        <v>67</v>
      </c>
      <c r="J3" s="6" t="s">
        <v>41</v>
      </c>
      <c r="K3" s="4">
        <v>20</v>
      </c>
      <c r="L3" s="4">
        <v>120</v>
      </c>
      <c r="M3" s="16">
        <v>25</v>
      </c>
      <c r="N3" s="16">
        <v>150</v>
      </c>
      <c r="O3" s="11"/>
      <c r="P3" s="5"/>
    </row>
    <row r="4" spans="1:16" ht="58.5" customHeight="1" x14ac:dyDescent="0.25">
      <c r="A4" s="13" t="s">
        <v>66</v>
      </c>
      <c r="B4" s="3" t="s">
        <v>14</v>
      </c>
      <c r="C4" s="4">
        <v>35</v>
      </c>
      <c r="D4" s="4">
        <v>70</v>
      </c>
      <c r="E4" s="16">
        <v>40</v>
      </c>
      <c r="F4" s="16">
        <v>80</v>
      </c>
      <c r="G4" s="4"/>
      <c r="H4" s="4"/>
      <c r="I4" s="13" t="s">
        <v>66</v>
      </c>
      <c r="J4" s="3" t="s">
        <v>14</v>
      </c>
      <c r="K4" s="4">
        <v>35</v>
      </c>
      <c r="L4" s="4">
        <v>70</v>
      </c>
      <c r="M4" s="16">
        <v>40</v>
      </c>
      <c r="N4" s="16">
        <v>80</v>
      </c>
      <c r="O4" s="11"/>
      <c r="P4" s="5"/>
    </row>
    <row r="5" spans="1:16" ht="58.5" customHeight="1" x14ac:dyDescent="0.25">
      <c r="A5" s="13" t="s">
        <v>37</v>
      </c>
      <c r="B5" s="6" t="s">
        <v>70</v>
      </c>
      <c r="C5" s="24" t="s">
        <v>39</v>
      </c>
      <c r="D5" s="4">
        <v>60</v>
      </c>
      <c r="E5" s="25" t="s">
        <v>40</v>
      </c>
      <c r="F5" s="16">
        <v>80</v>
      </c>
      <c r="G5" s="4"/>
      <c r="H5" s="4"/>
      <c r="I5" s="13" t="s">
        <v>37</v>
      </c>
      <c r="J5" s="6" t="s">
        <v>70</v>
      </c>
      <c r="K5" s="24" t="s">
        <v>39</v>
      </c>
      <c r="L5" s="4">
        <v>60</v>
      </c>
      <c r="M5" s="25" t="s">
        <v>40</v>
      </c>
      <c r="N5" s="16">
        <v>80</v>
      </c>
      <c r="O5" s="11"/>
      <c r="P5" s="5"/>
    </row>
    <row r="6" spans="1:16" ht="78.75" customHeight="1" x14ac:dyDescent="0.25">
      <c r="A6" s="13" t="s">
        <v>36</v>
      </c>
      <c r="B6" s="3" t="s">
        <v>0</v>
      </c>
      <c r="C6" s="6" t="s">
        <v>8</v>
      </c>
      <c r="D6" s="4">
        <v>200</v>
      </c>
      <c r="E6" s="17" t="s">
        <v>15</v>
      </c>
      <c r="F6" s="16">
        <v>350</v>
      </c>
      <c r="G6" s="4"/>
      <c r="H6" s="4"/>
      <c r="I6" s="13" t="s">
        <v>46</v>
      </c>
      <c r="J6" s="3" t="s">
        <v>0</v>
      </c>
      <c r="K6" s="6" t="s">
        <v>8</v>
      </c>
      <c r="L6" s="4">
        <v>200</v>
      </c>
      <c r="M6" s="17" t="s">
        <v>15</v>
      </c>
      <c r="N6" s="16">
        <v>350</v>
      </c>
      <c r="O6" s="11"/>
      <c r="P6" s="5"/>
    </row>
    <row r="7" spans="1:16" ht="58.5" customHeight="1" x14ac:dyDescent="0.25">
      <c r="A7" s="14"/>
      <c r="B7" s="3" t="s">
        <v>1</v>
      </c>
      <c r="C7" s="3" t="s">
        <v>3</v>
      </c>
      <c r="D7" s="8" t="s">
        <v>42</v>
      </c>
      <c r="E7" s="17" t="s">
        <v>4</v>
      </c>
      <c r="F7" s="17" t="s">
        <v>44</v>
      </c>
      <c r="G7" s="3"/>
      <c r="H7" s="3"/>
      <c r="I7" s="14"/>
      <c r="J7" s="3" t="s">
        <v>1</v>
      </c>
      <c r="K7" s="3" t="s">
        <v>3</v>
      </c>
      <c r="L7" s="8" t="s">
        <v>43</v>
      </c>
      <c r="M7" s="17" t="s">
        <v>4</v>
      </c>
      <c r="N7" s="17" t="s">
        <v>45</v>
      </c>
      <c r="O7" s="11"/>
      <c r="P7" s="5"/>
    </row>
    <row r="8" spans="1:16" ht="58.5" customHeight="1" x14ac:dyDescent="0.25">
      <c r="B8" s="6" t="s">
        <v>27</v>
      </c>
      <c r="C8" s="3" t="s">
        <v>9</v>
      </c>
      <c r="D8" s="4" t="s">
        <v>7</v>
      </c>
      <c r="E8" s="17" t="s">
        <v>16</v>
      </c>
      <c r="F8" s="17" t="s">
        <v>7</v>
      </c>
      <c r="G8" s="4"/>
      <c r="H8" s="4"/>
      <c r="J8" s="3" t="s">
        <v>2</v>
      </c>
      <c r="K8" s="3" t="s">
        <v>9</v>
      </c>
      <c r="L8" s="4" t="s">
        <v>7</v>
      </c>
      <c r="M8" s="17" t="s">
        <v>16</v>
      </c>
      <c r="N8" s="17" t="s">
        <v>7</v>
      </c>
      <c r="O8" s="11"/>
      <c r="P8" s="5"/>
    </row>
    <row r="9" spans="1:16" ht="58.5" customHeight="1" x14ac:dyDescent="0.25">
      <c r="A9" s="13" t="s">
        <v>38</v>
      </c>
      <c r="B9" s="6" t="s">
        <v>70</v>
      </c>
      <c r="C9" s="24" t="s">
        <v>39</v>
      </c>
      <c r="D9" s="4">
        <v>35</v>
      </c>
      <c r="E9" s="25" t="s">
        <v>40</v>
      </c>
      <c r="F9" s="16">
        <v>50</v>
      </c>
      <c r="G9" s="4"/>
      <c r="H9" s="4"/>
      <c r="I9" s="13" t="s">
        <v>38</v>
      </c>
      <c r="J9" s="6" t="s">
        <v>70</v>
      </c>
      <c r="K9" s="24" t="s">
        <v>39</v>
      </c>
      <c r="L9" s="4">
        <v>35</v>
      </c>
      <c r="M9" s="25" t="s">
        <v>40</v>
      </c>
      <c r="N9" s="16">
        <v>50</v>
      </c>
      <c r="O9" s="11"/>
      <c r="P9" s="5"/>
    </row>
    <row r="10" spans="1:16" ht="58.5" customHeight="1" x14ac:dyDescent="0.25">
      <c r="A10" s="13" t="s">
        <v>65</v>
      </c>
      <c r="B10" s="3" t="s">
        <v>14</v>
      </c>
      <c r="C10" s="4">
        <v>35</v>
      </c>
      <c r="D10" s="4">
        <v>140</v>
      </c>
      <c r="E10" s="16">
        <v>40</v>
      </c>
      <c r="F10" s="16">
        <v>160</v>
      </c>
      <c r="G10" s="4"/>
      <c r="H10" s="4"/>
      <c r="I10" s="13" t="s">
        <v>65</v>
      </c>
      <c r="J10" s="3" t="s">
        <v>14</v>
      </c>
      <c r="K10" s="4">
        <v>35</v>
      </c>
      <c r="L10" s="4">
        <v>140</v>
      </c>
      <c r="M10" s="16">
        <v>40</v>
      </c>
      <c r="N10" s="16">
        <v>160</v>
      </c>
      <c r="O10" s="11"/>
      <c r="P10" s="5"/>
    </row>
    <row r="11" spans="1:16" ht="65.25" customHeight="1" x14ac:dyDescent="0.25">
      <c r="A11" s="13" t="s">
        <v>64</v>
      </c>
      <c r="B11" s="3" t="s">
        <v>12</v>
      </c>
      <c r="C11" s="4">
        <v>20</v>
      </c>
      <c r="D11" s="4">
        <v>200</v>
      </c>
      <c r="E11" s="16">
        <v>25</v>
      </c>
      <c r="F11" s="16">
        <v>250</v>
      </c>
      <c r="G11" s="4"/>
      <c r="H11" s="4"/>
      <c r="I11" s="13" t="s">
        <v>64</v>
      </c>
      <c r="J11" s="3" t="s">
        <v>12</v>
      </c>
      <c r="K11" s="4">
        <v>20</v>
      </c>
      <c r="L11" s="4">
        <v>200</v>
      </c>
      <c r="M11" s="16">
        <v>25</v>
      </c>
      <c r="N11" s="16">
        <v>250</v>
      </c>
      <c r="O11" s="11"/>
      <c r="P11" s="5"/>
    </row>
    <row r="12" spans="1:16" ht="58.5" customHeight="1" x14ac:dyDescent="0.25">
      <c r="B12" s="2"/>
      <c r="C12" s="9" t="s">
        <v>5</v>
      </c>
      <c r="D12" s="9">
        <v>1825</v>
      </c>
      <c r="E12" s="18" t="s">
        <v>5</v>
      </c>
      <c r="F12" s="18">
        <v>3120</v>
      </c>
      <c r="G12" s="9"/>
      <c r="H12" s="9"/>
      <c r="J12" s="2"/>
      <c r="K12" s="9" t="s">
        <v>5</v>
      </c>
      <c r="L12" s="9">
        <v>1825</v>
      </c>
      <c r="M12" s="18" t="s">
        <v>5</v>
      </c>
      <c r="N12" s="18">
        <v>3120</v>
      </c>
      <c r="O12" s="11"/>
      <c r="P12" s="5"/>
    </row>
    <row r="13" spans="1:16" ht="64.5" customHeight="1" x14ac:dyDescent="0.25">
      <c r="G13" s="22" t="s">
        <v>47</v>
      </c>
      <c r="H13" s="27" t="s">
        <v>72</v>
      </c>
      <c r="J13" s="1"/>
      <c r="K13" s="1"/>
      <c r="L13" s="1"/>
      <c r="M13" s="1"/>
      <c r="N13" s="1"/>
      <c r="O13" s="11"/>
      <c r="P13" s="5"/>
    </row>
    <row r="14" spans="1:16" ht="58.5" customHeight="1" x14ac:dyDescent="0.25">
      <c r="A14" s="12" t="s">
        <v>18</v>
      </c>
      <c r="B14" s="12" t="s">
        <v>19</v>
      </c>
      <c r="C14" s="21"/>
      <c r="E14" s="1"/>
      <c r="F14" s="1"/>
      <c r="G14" s="1"/>
      <c r="H14" s="1"/>
      <c r="I14" s="12"/>
      <c r="J14" s="1"/>
      <c r="K14" s="1"/>
      <c r="L14" s="1"/>
      <c r="M14" s="1"/>
      <c r="N14" s="1"/>
      <c r="O14" s="11"/>
      <c r="P14" s="5"/>
    </row>
    <row r="15" spans="1:16" x14ac:dyDescent="0.25">
      <c r="B15" s="7"/>
      <c r="E15" t="s">
        <v>17</v>
      </c>
    </row>
    <row r="16" spans="1:16" x14ac:dyDescent="0.25">
      <c r="E16" t="s">
        <v>26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85" zoomScaleNormal="85" workbookViewId="0">
      <selection activeCell="C2" sqref="C2"/>
    </sheetView>
  </sheetViews>
  <sheetFormatPr defaultRowHeight="15" x14ac:dyDescent="0.25"/>
  <cols>
    <col min="1" max="1" width="20.5703125" customWidth="1"/>
    <col min="2" max="8" width="18.140625" customWidth="1"/>
  </cols>
  <sheetData>
    <row r="1" spans="1:16" ht="60" customHeight="1" x14ac:dyDescent="0.25">
      <c r="A1" s="10" t="s">
        <v>31</v>
      </c>
      <c r="C1" s="10"/>
      <c r="D1" s="5"/>
      <c r="E1" s="1"/>
      <c r="F1" s="1"/>
      <c r="G1" s="1"/>
      <c r="H1" s="1"/>
      <c r="I1" s="5"/>
      <c r="J1" s="11"/>
      <c r="K1" s="5"/>
      <c r="N1" s="11"/>
      <c r="O1" s="5"/>
    </row>
    <row r="2" spans="1:16" ht="48" customHeight="1" x14ac:dyDescent="0.25">
      <c r="A2" s="10" t="s">
        <v>11</v>
      </c>
      <c r="B2" s="10" t="s">
        <v>6</v>
      </c>
      <c r="C2" s="10" t="s">
        <v>82</v>
      </c>
      <c r="D2" s="10" t="s">
        <v>20</v>
      </c>
      <c r="E2" s="19" t="s">
        <v>81</v>
      </c>
      <c r="F2" s="15" t="s">
        <v>13</v>
      </c>
      <c r="G2" s="5"/>
      <c r="H2" s="1"/>
      <c r="I2" s="5"/>
      <c r="J2" s="11"/>
      <c r="K2" s="5"/>
      <c r="N2" s="11"/>
      <c r="O2" s="5"/>
    </row>
    <row r="3" spans="1:16" ht="58.5" customHeight="1" x14ac:dyDescent="0.25">
      <c r="A3" s="13" t="s">
        <v>52</v>
      </c>
      <c r="B3" s="6" t="s">
        <v>49</v>
      </c>
      <c r="C3" s="24" t="s">
        <v>50</v>
      </c>
      <c r="D3" s="4">
        <v>90</v>
      </c>
      <c r="E3" s="25" t="s">
        <v>51</v>
      </c>
      <c r="F3" s="16">
        <v>105</v>
      </c>
      <c r="G3" s="4"/>
      <c r="H3" s="1"/>
      <c r="I3" s="5"/>
      <c r="J3" s="11"/>
      <c r="K3" s="5"/>
      <c r="N3" s="11"/>
      <c r="O3" s="5"/>
    </row>
    <row r="4" spans="1:16" ht="53.45" customHeight="1" x14ac:dyDescent="0.25">
      <c r="A4" s="13" t="s">
        <v>48</v>
      </c>
      <c r="B4" s="6" t="s">
        <v>70</v>
      </c>
      <c r="C4" s="24" t="s">
        <v>39</v>
      </c>
      <c r="D4" s="4">
        <v>70</v>
      </c>
      <c r="E4" s="25" t="s">
        <v>40</v>
      </c>
      <c r="F4" s="16">
        <v>100</v>
      </c>
      <c r="G4" s="4"/>
      <c r="H4" s="4"/>
      <c r="I4" s="13"/>
      <c r="J4" s="6"/>
      <c r="K4" s="24"/>
      <c r="L4" s="4"/>
      <c r="M4" s="25"/>
      <c r="N4" s="16"/>
      <c r="O4" s="11"/>
      <c r="P4" s="5"/>
    </row>
    <row r="5" spans="1:16" ht="75" customHeight="1" x14ac:dyDescent="0.25">
      <c r="A5" s="13" t="s">
        <v>53</v>
      </c>
      <c r="B5" s="3" t="s">
        <v>0</v>
      </c>
      <c r="C5" s="6" t="s">
        <v>8</v>
      </c>
      <c r="D5" s="4">
        <v>200</v>
      </c>
      <c r="E5" s="17" t="s">
        <v>15</v>
      </c>
      <c r="F5" s="16">
        <v>350</v>
      </c>
      <c r="G5" s="8"/>
      <c r="H5" s="1"/>
      <c r="I5" s="5"/>
      <c r="J5" s="11"/>
      <c r="K5" s="5"/>
      <c r="N5" s="11"/>
      <c r="O5" s="5"/>
    </row>
    <row r="6" spans="1:16" ht="22.35" customHeight="1" x14ac:dyDescent="0.25">
      <c r="A6" s="14"/>
      <c r="B6" s="3" t="s">
        <v>1</v>
      </c>
      <c r="C6" s="3" t="s">
        <v>3</v>
      </c>
      <c r="D6" s="8" t="s">
        <v>54</v>
      </c>
      <c r="E6" s="17" t="s">
        <v>4</v>
      </c>
      <c r="F6" s="17" t="s">
        <v>55</v>
      </c>
      <c r="G6" s="3"/>
      <c r="H6" s="1"/>
      <c r="I6" s="5"/>
      <c r="J6" s="11"/>
      <c r="K6" s="5"/>
      <c r="N6" s="11"/>
      <c r="O6" s="5"/>
    </row>
    <row r="7" spans="1:16" ht="38.1" customHeight="1" x14ac:dyDescent="0.25">
      <c r="B7" s="6" t="s">
        <v>27</v>
      </c>
      <c r="C7" s="3" t="s">
        <v>9</v>
      </c>
      <c r="D7" s="3" t="s">
        <v>7</v>
      </c>
      <c r="E7" s="17" t="s">
        <v>16</v>
      </c>
      <c r="F7" s="17" t="s">
        <v>7</v>
      </c>
      <c r="G7" s="4"/>
      <c r="H7" s="1"/>
      <c r="I7" s="5"/>
      <c r="J7" s="11"/>
      <c r="K7" s="5"/>
      <c r="N7" s="11"/>
      <c r="O7" s="5"/>
    </row>
    <row r="8" spans="1:16" ht="54" customHeight="1" x14ac:dyDescent="0.25">
      <c r="A8" s="13" t="s">
        <v>38</v>
      </c>
      <c r="B8" s="6" t="s">
        <v>70</v>
      </c>
      <c r="C8" s="24" t="s">
        <v>39</v>
      </c>
      <c r="D8" s="4">
        <v>35</v>
      </c>
      <c r="E8" s="25" t="s">
        <v>40</v>
      </c>
      <c r="F8" s="16">
        <v>50</v>
      </c>
      <c r="G8" s="4"/>
      <c r="H8" s="4"/>
      <c r="I8" s="13"/>
      <c r="J8" s="6"/>
      <c r="K8" s="24"/>
      <c r="L8" s="4"/>
      <c r="M8" s="25"/>
      <c r="N8" s="16"/>
      <c r="O8" s="11"/>
      <c r="P8" s="5"/>
    </row>
    <row r="9" spans="1:16" ht="34.35" customHeight="1" x14ac:dyDescent="0.25">
      <c r="A9" s="13" t="s">
        <v>63</v>
      </c>
      <c r="B9" s="3" t="s">
        <v>14</v>
      </c>
      <c r="C9" s="4">
        <v>35</v>
      </c>
      <c r="D9" s="4">
        <v>210</v>
      </c>
      <c r="E9" s="16">
        <v>40</v>
      </c>
      <c r="F9" s="16">
        <v>240</v>
      </c>
      <c r="G9" s="4"/>
      <c r="H9" s="4"/>
      <c r="I9" s="13"/>
      <c r="J9" s="3"/>
      <c r="K9" s="4"/>
      <c r="L9" s="4"/>
      <c r="M9" s="16"/>
      <c r="N9" s="16"/>
      <c r="O9" s="11"/>
      <c r="P9" s="5"/>
    </row>
    <row r="10" spans="1:16" ht="58.5" customHeight="1" x14ac:dyDescent="0.25">
      <c r="A10" s="13" t="s">
        <v>62</v>
      </c>
      <c r="B10" s="3" t="s">
        <v>12</v>
      </c>
      <c r="C10" s="4">
        <v>20</v>
      </c>
      <c r="D10" s="4">
        <v>500</v>
      </c>
      <c r="E10" s="16">
        <v>25</v>
      </c>
      <c r="F10" s="16">
        <v>625</v>
      </c>
      <c r="G10" s="4"/>
      <c r="H10" s="1"/>
      <c r="I10" s="5"/>
      <c r="J10" s="11"/>
      <c r="K10" s="5"/>
      <c r="N10" s="11"/>
      <c r="O10" s="5"/>
    </row>
    <row r="11" spans="1:16" ht="23.65" customHeight="1" x14ac:dyDescent="0.25">
      <c r="A11" s="13"/>
      <c r="B11" s="2"/>
      <c r="C11" s="9" t="s">
        <v>5</v>
      </c>
      <c r="D11" s="9">
        <v>2105</v>
      </c>
      <c r="E11" s="18" t="s">
        <v>5</v>
      </c>
      <c r="F11" s="18">
        <v>3470</v>
      </c>
      <c r="G11" s="4"/>
      <c r="H11" s="1"/>
      <c r="I11" s="5"/>
      <c r="J11" s="11"/>
      <c r="K11" s="5"/>
      <c r="N11" s="11"/>
      <c r="O11" s="5"/>
    </row>
    <row r="12" spans="1:16" ht="20.100000000000001" customHeight="1" x14ac:dyDescent="0.25">
      <c r="G12" s="9"/>
      <c r="H12" s="1"/>
      <c r="I12" s="5"/>
      <c r="J12" s="11"/>
      <c r="K12" s="5"/>
      <c r="N12" s="11"/>
      <c r="O12" s="5"/>
    </row>
    <row r="13" spans="1:16" ht="58.5" customHeight="1" x14ac:dyDescent="0.25">
      <c r="A13" s="12" t="s">
        <v>18</v>
      </c>
      <c r="B13" s="12" t="s">
        <v>19</v>
      </c>
      <c r="C13" s="21"/>
      <c r="E13" s="1"/>
      <c r="F13" s="1"/>
      <c r="G13" s="1"/>
      <c r="H13" s="1"/>
      <c r="I13" s="5"/>
      <c r="J13" s="11"/>
      <c r="K13" s="5"/>
      <c r="N13" s="11"/>
      <c r="O13" s="5"/>
    </row>
    <row r="14" spans="1:16" x14ac:dyDescent="0.25">
      <c r="E1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85" zoomScaleNormal="85" workbookViewId="0">
      <selection activeCell="C2" sqref="C2"/>
    </sheetView>
  </sheetViews>
  <sheetFormatPr defaultRowHeight="15" x14ac:dyDescent="0.25"/>
  <cols>
    <col min="1" max="1" width="20.5703125" customWidth="1"/>
    <col min="2" max="6" width="18.140625" customWidth="1"/>
  </cols>
  <sheetData>
    <row r="1" spans="1:16" ht="63.75" customHeight="1" x14ac:dyDescent="0.25">
      <c r="A1" s="10" t="s">
        <v>34</v>
      </c>
      <c r="C1" s="10"/>
      <c r="D1" s="5"/>
      <c r="E1" s="1"/>
      <c r="F1" s="1"/>
      <c r="G1" s="1"/>
      <c r="H1" s="1"/>
      <c r="I1" s="5"/>
      <c r="J1" s="11"/>
      <c r="K1" s="5"/>
      <c r="N1" s="11"/>
      <c r="O1" s="5"/>
    </row>
    <row r="2" spans="1:16" ht="58.5" customHeight="1" x14ac:dyDescent="0.25">
      <c r="A2" s="10" t="s">
        <v>11</v>
      </c>
      <c r="B2" s="10" t="s">
        <v>6</v>
      </c>
      <c r="C2" s="10" t="s">
        <v>82</v>
      </c>
      <c r="D2" s="10" t="s">
        <v>20</v>
      </c>
      <c r="E2" s="19" t="s">
        <v>81</v>
      </c>
      <c r="F2" s="15" t="s">
        <v>13</v>
      </c>
      <c r="G2" s="5"/>
      <c r="H2" s="1"/>
      <c r="I2" s="5"/>
      <c r="J2" s="11"/>
      <c r="K2" s="5"/>
      <c r="N2" s="11"/>
      <c r="O2" s="5"/>
    </row>
    <row r="3" spans="1:16" ht="58.5" customHeight="1" x14ac:dyDescent="0.25">
      <c r="A3" s="13" t="s">
        <v>56</v>
      </c>
      <c r="B3" s="6" t="s">
        <v>49</v>
      </c>
      <c r="C3" s="24" t="s">
        <v>50</v>
      </c>
      <c r="D3" s="4">
        <v>55</v>
      </c>
      <c r="E3" s="25" t="s">
        <v>51</v>
      </c>
      <c r="F3" s="16">
        <v>65</v>
      </c>
      <c r="G3" s="4"/>
      <c r="H3" s="1"/>
      <c r="I3" s="5"/>
      <c r="J3" s="11"/>
      <c r="K3" s="5"/>
      <c r="N3" s="11"/>
      <c r="O3" s="5"/>
    </row>
    <row r="4" spans="1:16" ht="58.5" customHeight="1" x14ac:dyDescent="0.25">
      <c r="A4" s="13" t="s">
        <v>57</v>
      </c>
      <c r="B4" s="6" t="s">
        <v>71</v>
      </c>
      <c r="C4" s="24">
        <v>5</v>
      </c>
      <c r="D4" s="4">
        <v>5</v>
      </c>
      <c r="E4" s="25">
        <v>10</v>
      </c>
      <c r="F4" s="16">
        <v>10</v>
      </c>
      <c r="G4" s="4"/>
      <c r="H4" s="4"/>
      <c r="I4" s="13"/>
      <c r="J4" s="6"/>
      <c r="K4" s="24"/>
      <c r="L4" s="4"/>
      <c r="M4" s="25"/>
      <c r="N4" s="16"/>
      <c r="O4" s="11"/>
      <c r="P4" s="5"/>
    </row>
    <row r="5" spans="1:16" ht="58.5" customHeight="1" x14ac:dyDescent="0.25">
      <c r="A5" s="13" t="s">
        <v>33</v>
      </c>
      <c r="B5" s="3" t="s">
        <v>0</v>
      </c>
      <c r="C5" s="6" t="s">
        <v>8</v>
      </c>
      <c r="D5" s="4">
        <v>200</v>
      </c>
      <c r="E5" s="17" t="s">
        <v>15</v>
      </c>
      <c r="F5" s="16">
        <v>350</v>
      </c>
      <c r="G5" s="8"/>
      <c r="H5" s="1"/>
      <c r="I5" s="5"/>
      <c r="J5" s="11"/>
      <c r="K5" s="5"/>
      <c r="N5" s="11"/>
      <c r="O5" s="5"/>
    </row>
    <row r="6" spans="1:16" ht="58.5" customHeight="1" x14ac:dyDescent="0.25">
      <c r="A6" s="14"/>
      <c r="B6" s="3" t="s">
        <v>1</v>
      </c>
      <c r="C6" s="3" t="s">
        <v>3</v>
      </c>
      <c r="D6" s="8">
        <v>594.79999999999995</v>
      </c>
      <c r="E6" s="17" t="s">
        <v>4</v>
      </c>
      <c r="F6" s="20">
        <v>1174.5999999999999</v>
      </c>
      <c r="G6" s="3"/>
      <c r="H6" s="1"/>
      <c r="I6" s="5"/>
      <c r="J6" s="11"/>
      <c r="K6" s="5"/>
      <c r="N6" s="11"/>
      <c r="O6" s="5"/>
    </row>
    <row r="7" spans="1:16" ht="58.5" customHeight="1" x14ac:dyDescent="0.25">
      <c r="A7" s="13"/>
      <c r="B7" s="6" t="s">
        <v>27</v>
      </c>
      <c r="C7" s="3" t="s">
        <v>9</v>
      </c>
      <c r="D7" s="6" t="s">
        <v>28</v>
      </c>
      <c r="E7" s="17" t="s">
        <v>16</v>
      </c>
      <c r="F7" s="23" t="s">
        <v>29</v>
      </c>
      <c r="G7" s="4"/>
      <c r="H7" s="1"/>
      <c r="I7" s="5"/>
      <c r="J7" s="11"/>
      <c r="K7" s="5"/>
      <c r="N7" s="11"/>
      <c r="O7" s="5"/>
    </row>
    <row r="8" spans="1:16" ht="58.5" customHeight="1" x14ac:dyDescent="0.25">
      <c r="A8" s="13" t="s">
        <v>58</v>
      </c>
      <c r="B8" s="6" t="s">
        <v>69</v>
      </c>
      <c r="C8" s="24" t="s">
        <v>59</v>
      </c>
      <c r="D8" s="4">
        <v>55</v>
      </c>
      <c r="E8" s="25" t="s">
        <v>60</v>
      </c>
      <c r="F8" s="16">
        <v>70</v>
      </c>
      <c r="G8" s="4"/>
      <c r="H8" s="4"/>
      <c r="I8" s="13"/>
      <c r="J8" s="6"/>
      <c r="K8" s="24"/>
      <c r="L8" s="4"/>
      <c r="M8" s="25"/>
      <c r="N8" s="16"/>
      <c r="O8" s="11"/>
      <c r="P8" s="5"/>
    </row>
    <row r="9" spans="1:16" ht="39" customHeight="1" x14ac:dyDescent="0.25">
      <c r="A9" s="13" t="s">
        <v>61</v>
      </c>
      <c r="B9" s="3" t="s">
        <v>14</v>
      </c>
      <c r="C9" s="4">
        <v>35</v>
      </c>
      <c r="D9" s="4">
        <v>105</v>
      </c>
      <c r="E9" s="16">
        <v>40</v>
      </c>
      <c r="F9" s="16">
        <v>120</v>
      </c>
      <c r="G9" s="4"/>
      <c r="H9" s="4"/>
      <c r="I9" s="13"/>
      <c r="J9" s="3"/>
      <c r="K9" s="4"/>
      <c r="L9" s="4"/>
      <c r="M9" s="16"/>
      <c r="N9" s="16"/>
      <c r="O9" s="11"/>
      <c r="P9" s="5"/>
    </row>
    <row r="10" spans="1:16" ht="58.5" customHeight="1" x14ac:dyDescent="0.25">
      <c r="A10" s="13"/>
      <c r="C10" s="9" t="s">
        <v>5</v>
      </c>
      <c r="D10" s="9">
        <v>1015</v>
      </c>
      <c r="E10" s="18" t="s">
        <v>5</v>
      </c>
      <c r="F10" s="18">
        <v>1790</v>
      </c>
      <c r="G10" s="4"/>
      <c r="H10" s="1"/>
      <c r="I10" s="5"/>
      <c r="J10" s="11"/>
      <c r="K10" s="5"/>
      <c r="N10" s="11"/>
      <c r="O10" s="5"/>
    </row>
    <row r="11" spans="1:16" ht="58.5" customHeight="1" x14ac:dyDescent="0.25">
      <c r="A11" s="13"/>
      <c r="G11" s="4"/>
      <c r="H11" s="1"/>
      <c r="I11" s="5"/>
      <c r="J11" s="11"/>
      <c r="K11" s="5"/>
      <c r="N11" s="11"/>
      <c r="O11" s="5"/>
    </row>
    <row r="12" spans="1:16" ht="58.5" customHeight="1" x14ac:dyDescent="0.25">
      <c r="A12" s="12" t="s">
        <v>18</v>
      </c>
      <c r="B12" s="12" t="s">
        <v>19</v>
      </c>
      <c r="C12" s="21"/>
      <c r="G12" s="9"/>
      <c r="H12" s="1"/>
      <c r="I12" s="5"/>
      <c r="J12" s="11"/>
      <c r="K12" s="5"/>
      <c r="N12" s="11"/>
      <c r="O12" s="5"/>
    </row>
    <row r="13" spans="1:16" x14ac:dyDescent="0.25">
      <c r="E13" t="s">
        <v>22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85" zoomScaleNormal="85" workbookViewId="0">
      <selection activeCell="F4" sqref="F4"/>
    </sheetView>
  </sheetViews>
  <sheetFormatPr defaultRowHeight="15" x14ac:dyDescent="0.25"/>
  <cols>
    <col min="1" max="1" width="20.5703125" customWidth="1"/>
    <col min="2" max="6" width="18.140625" customWidth="1"/>
  </cols>
  <sheetData>
    <row r="1" spans="1:16" ht="35.1" customHeight="1" x14ac:dyDescent="0.25">
      <c r="A1" s="29" t="s">
        <v>79</v>
      </c>
      <c r="B1" s="29"/>
      <c r="C1" s="29"/>
      <c r="D1" s="29"/>
      <c r="E1" s="29"/>
      <c r="F1" s="29"/>
      <c r="G1" s="1"/>
      <c r="H1" s="1"/>
      <c r="I1" s="5"/>
      <c r="J1" s="11"/>
      <c r="K1" s="5"/>
      <c r="N1" s="11"/>
      <c r="O1" s="5"/>
    </row>
    <row r="2" spans="1:16" ht="58.5" customHeight="1" x14ac:dyDescent="0.25">
      <c r="A2" s="10" t="s">
        <v>11</v>
      </c>
      <c r="B2" s="10" t="s">
        <v>6</v>
      </c>
      <c r="C2" s="10" t="s">
        <v>82</v>
      </c>
      <c r="D2" s="10" t="s">
        <v>20</v>
      </c>
      <c r="E2" s="19" t="s">
        <v>81</v>
      </c>
      <c r="F2" s="15" t="s">
        <v>13</v>
      </c>
      <c r="G2" s="5"/>
      <c r="H2" s="1"/>
      <c r="I2" s="5"/>
      <c r="J2" s="11"/>
      <c r="K2" s="5"/>
      <c r="N2" s="11"/>
      <c r="O2" s="5"/>
    </row>
    <row r="3" spans="1:16" ht="36" customHeight="1" x14ac:dyDescent="0.25">
      <c r="A3" s="26" t="s">
        <v>73</v>
      </c>
      <c r="B3" s="6" t="s">
        <v>68</v>
      </c>
      <c r="C3" s="24">
        <v>20</v>
      </c>
      <c r="D3" s="4">
        <v>80</v>
      </c>
      <c r="E3" s="25">
        <v>25</v>
      </c>
      <c r="F3" s="16">
        <v>100</v>
      </c>
      <c r="G3" s="4"/>
      <c r="H3" s="1"/>
      <c r="I3" s="5"/>
      <c r="J3" s="11"/>
      <c r="K3" s="5"/>
      <c r="N3" s="11"/>
      <c r="O3" s="5"/>
    </row>
    <row r="4" spans="1:16" ht="36" customHeight="1" x14ac:dyDescent="0.25">
      <c r="A4" s="26" t="s">
        <v>74</v>
      </c>
      <c r="B4" s="6" t="s">
        <v>14</v>
      </c>
      <c r="C4" s="24">
        <v>35</v>
      </c>
      <c r="D4" s="4">
        <v>70</v>
      </c>
      <c r="E4" s="25">
        <v>40</v>
      </c>
      <c r="F4" s="16">
        <v>80</v>
      </c>
      <c r="G4" s="4"/>
      <c r="H4" s="1"/>
      <c r="I4" s="5"/>
      <c r="J4" s="11"/>
      <c r="K4" s="5"/>
      <c r="N4" s="11"/>
      <c r="O4" s="5"/>
    </row>
    <row r="5" spans="1:16" ht="36" customHeight="1" x14ac:dyDescent="0.25">
      <c r="A5" s="26" t="s">
        <v>76</v>
      </c>
      <c r="B5" s="6" t="s">
        <v>75</v>
      </c>
      <c r="C5" s="24" t="s">
        <v>78</v>
      </c>
      <c r="D5" s="24">
        <f>200+0.05*340</f>
        <v>217</v>
      </c>
      <c r="E5" s="25" t="s">
        <v>77</v>
      </c>
      <c r="F5" s="25">
        <f>350+0.1*(540-350)</f>
        <v>369</v>
      </c>
      <c r="G5" s="4"/>
      <c r="H5" s="1"/>
      <c r="I5" s="5"/>
      <c r="J5" s="11"/>
      <c r="K5" s="5"/>
      <c r="N5" s="11"/>
      <c r="O5" s="5"/>
    </row>
    <row r="6" spans="1:16" ht="68.25" customHeight="1" x14ac:dyDescent="0.25">
      <c r="A6" s="13" t="s">
        <v>80</v>
      </c>
      <c r="B6" s="6" t="s">
        <v>70</v>
      </c>
      <c r="C6" s="24" t="s">
        <v>39</v>
      </c>
      <c r="D6" s="4">
        <f>5*5+25*2</f>
        <v>75</v>
      </c>
      <c r="E6" s="25" t="s">
        <v>40</v>
      </c>
      <c r="F6" s="28">
        <f>10*5+30*2</f>
        <v>110</v>
      </c>
      <c r="G6" s="4"/>
      <c r="H6" s="4"/>
      <c r="I6" s="13"/>
      <c r="J6" s="6"/>
      <c r="K6" s="24"/>
      <c r="L6" s="4"/>
      <c r="M6" s="25"/>
      <c r="N6" s="16"/>
      <c r="O6" s="11"/>
      <c r="P6" s="5"/>
    </row>
    <row r="7" spans="1:16" ht="21" customHeight="1" x14ac:dyDescent="0.25">
      <c r="A7" s="13"/>
      <c r="C7" s="9" t="s">
        <v>5</v>
      </c>
      <c r="D7" s="9">
        <f>D3+D4+D5+D6</f>
        <v>442</v>
      </c>
      <c r="E7" s="18" t="s">
        <v>5</v>
      </c>
      <c r="F7" s="9">
        <f>F3+F4+F5+F6</f>
        <v>659</v>
      </c>
      <c r="G7" s="4"/>
      <c r="H7" s="1"/>
      <c r="I7" s="5"/>
      <c r="J7" s="11"/>
      <c r="K7" s="5"/>
      <c r="N7" s="11"/>
      <c r="O7" s="5"/>
    </row>
    <row r="8" spans="1:16" ht="15.4" customHeight="1" x14ac:dyDescent="0.25">
      <c r="A8" s="13"/>
      <c r="G8" s="4"/>
      <c r="H8" s="1"/>
      <c r="I8" s="5"/>
      <c r="J8" s="11"/>
      <c r="K8" s="5"/>
      <c r="N8" s="11"/>
      <c r="O8" s="5"/>
    </row>
    <row r="9" spans="1:16" ht="29.1" customHeight="1" x14ac:dyDescent="0.25">
      <c r="A9" s="12" t="s">
        <v>18</v>
      </c>
      <c r="B9" s="12" t="s">
        <v>19</v>
      </c>
      <c r="C9" s="21"/>
      <c r="E9" s="14"/>
      <c r="G9" s="9"/>
      <c r="H9" s="1"/>
      <c r="I9" s="5"/>
      <c r="J9" s="11"/>
      <c r="K9" s="5"/>
      <c r="N9" s="11"/>
      <c r="O9" s="5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Knee &amp; Hip Replacement</vt:lpstr>
      <vt:lpstr>Open Heart Surgery</vt:lpstr>
      <vt:lpstr>Abdominal Hysterectomy</vt:lpstr>
      <vt:lpstr>Annual Illnesses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Kennedy</dc:creator>
  <cp:lastModifiedBy>Daniel Inclima</cp:lastModifiedBy>
  <dcterms:created xsi:type="dcterms:W3CDTF">2017-11-06T21:33:01Z</dcterms:created>
  <dcterms:modified xsi:type="dcterms:W3CDTF">2017-11-10T18:45:35Z</dcterms:modified>
</cp:coreProperties>
</file>